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h\AppData\Local\Microsoft\Windows\INetCache\Content.Outlook\W5RDZAUW\"/>
    </mc:Choice>
  </mc:AlternateContent>
  <xr:revisionPtr revIDLastSave="0" documentId="13_ncr:1_{D543ED95-F115-4E2F-B0FF-725F01522869}" xr6:coauthVersionLast="47" xr6:coauthVersionMax="47" xr10:uidLastSave="{00000000-0000-0000-0000-000000000000}"/>
  <bookViews>
    <workbookView xWindow="28680" yWindow="-1320" windowWidth="21840" windowHeight="13740" xr2:uid="{00000000-000D-0000-FFFF-FFFF00000000}"/>
  </bookViews>
  <sheets>
    <sheet name="Sheet1" sheetId="1" r:id="rId1"/>
    <sheet name="Sheet2" sheetId="2" state="hidden" r:id="rId2"/>
    <sheet name="Shee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1" l="1"/>
  <c r="H33" i="1"/>
  <c r="H30" i="1"/>
  <c r="H32" i="1"/>
  <c r="H31" i="1"/>
  <c r="H29" i="1"/>
  <c r="H28" i="1"/>
  <c r="H27" i="1"/>
  <c r="H13" i="1"/>
  <c r="H18" i="1"/>
  <c r="H20" i="1"/>
  <c r="H26" i="1"/>
  <c r="H25" i="1"/>
  <c r="C38" i="1"/>
  <c r="E38" i="1" s="1"/>
  <c r="D42" i="1" s="1"/>
  <c r="H24" i="1"/>
  <c r="H23" i="1"/>
  <c r="H22" i="1"/>
  <c r="H21" i="1"/>
  <c r="H19" i="1"/>
  <c r="H17" i="1"/>
  <c r="H16" i="1"/>
  <c r="H15" i="1"/>
  <c r="H14" i="1"/>
  <c r="H12" i="1"/>
  <c r="H11" i="1"/>
  <c r="H10" i="1"/>
  <c r="B42" i="1" l="1"/>
  <c r="F42" i="1" s="1"/>
</calcChain>
</file>

<file path=xl/sharedStrings.xml><?xml version="1.0" encoding="utf-8"?>
<sst xmlns="http://schemas.openxmlformats.org/spreadsheetml/2006/main" count="76" uniqueCount="71">
  <si>
    <t>RA-6075R</t>
  </si>
  <si>
    <t>LCD Annunciator</t>
  </si>
  <si>
    <t>RA-6500R(F)</t>
  </si>
  <si>
    <t>Flush Mount LCD Annunciator</t>
  </si>
  <si>
    <t>LED-16(F)</t>
  </si>
  <si>
    <t>Flush Mount LED Annunciator</t>
  </si>
  <si>
    <t>PSN-1000(E)</t>
  </si>
  <si>
    <t>Power Expander</t>
  </si>
  <si>
    <t>PAD100-SLCE-127</t>
  </si>
  <si>
    <t>SLC Expander</t>
  </si>
  <si>
    <t>RLY-5</t>
  </si>
  <si>
    <t xml:space="preserve">Relay Expander </t>
  </si>
  <si>
    <t>DRV-50</t>
  </si>
  <si>
    <t>LED Driver Module</t>
  </si>
  <si>
    <t>FCB-1000</t>
  </si>
  <si>
    <t>Fire Communications Bridge</t>
  </si>
  <si>
    <t>FIB-1000</t>
  </si>
  <si>
    <t>Fiber Interface Board</t>
  </si>
  <si>
    <t>MC-1000</t>
  </si>
  <si>
    <t>Multi-Connect Expander</t>
  </si>
  <si>
    <t>SPG-1000</t>
  </si>
  <si>
    <t>Serial Parallel Gateway</t>
  </si>
  <si>
    <t>Alarm Current</t>
  </si>
  <si>
    <t>PLINK - RS 485 Devices</t>
  </si>
  <si>
    <t>Quantity</t>
  </si>
  <si>
    <t>P-Link max wire resistance is based on load - calculated using the following equation</t>
  </si>
  <si>
    <t xml:space="preserve">(Total P-Link Alarm Current)  X  (Wire Resistance) &lt; 6 Volts </t>
  </si>
  <si>
    <t>Wire Type</t>
  </si>
  <si>
    <t>Ohms/1000ft</t>
  </si>
  <si>
    <t>Length 1-Way</t>
  </si>
  <si>
    <t>Actual Ohms</t>
  </si>
  <si>
    <t>#14 Solid</t>
  </si>
  <si>
    <t>#12 Solid</t>
  </si>
  <si>
    <t>#14 Stranded</t>
  </si>
  <si>
    <t>#16 Solid</t>
  </si>
  <si>
    <t>#16 Stranded</t>
  </si>
  <si>
    <t>#18 Solid</t>
  </si>
  <si>
    <t>#18 Stranded</t>
  </si>
  <si>
    <t>TOTAL PLINK ALARM CURRENT     X</t>
  </si>
  <si>
    <t>WIRE RESISTANCE</t>
  </si>
  <si>
    <t>VOLTAGE DROP</t>
  </si>
  <si>
    <t>PLINK WIRE DISTANCE / WIRE GAUGE CALCULATOR</t>
  </si>
  <si>
    <t>Enter quantity of P-Link Devices On Circuit</t>
  </si>
  <si>
    <t>MUST BE LESS THAN 6V</t>
  </si>
  <si>
    <t>Select wire type / gauge and enter length - Max 6500'</t>
  </si>
  <si>
    <t>NOHMI-SLCE-127</t>
  </si>
  <si>
    <t>IDC-6</t>
  </si>
  <si>
    <t>Initiating Device Circuit Expander</t>
  </si>
  <si>
    <t>IDC-6 Power</t>
  </si>
  <si>
    <t>LED-16(F) Power</t>
  </si>
  <si>
    <t>Enter if power from P-Link</t>
  </si>
  <si>
    <t>DRV-50 Power</t>
  </si>
  <si>
    <t>Enter if Power from P-Link</t>
  </si>
  <si>
    <t>RLY-5 Power</t>
  </si>
  <si>
    <t>NCE-1000</t>
  </si>
  <si>
    <t>Network Card Ethernet</t>
  </si>
  <si>
    <t>NCF-1000</t>
  </si>
  <si>
    <t>Network Card Fiber</t>
  </si>
  <si>
    <t>VM-1000</t>
  </si>
  <si>
    <t xml:space="preserve">Voice Module </t>
  </si>
  <si>
    <t>SB-24</t>
  </si>
  <si>
    <t>Switch Module</t>
  </si>
  <si>
    <t>LOC-1000</t>
  </si>
  <si>
    <t>Local Operating Console</t>
  </si>
  <si>
    <t>SB-8</t>
  </si>
  <si>
    <t>SCA/DCA Amp</t>
  </si>
  <si>
    <t>Single or Dual Channel Amplifier</t>
  </si>
  <si>
    <t>Fire Fighter Telephone Panel</t>
  </si>
  <si>
    <t>FFT-1000(R/L)</t>
  </si>
  <si>
    <t>P-Link - 1 Amp Max Current</t>
  </si>
  <si>
    <t>#12 Stranded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</si>
</sst>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11"/>
      <name val="Calibri"/>
      <family val="2"/>
      <scheme val="minor"/>
    </font>
    <font>
      <b/>
      <sz val="9"/>
      <color indexed="9"/>
      <name val="Calibri"/>
      <family val="2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0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0" fontId="3" fillId="0" borderId="0" xfId="0" applyFont="1"/>
    <xf numFmtId="0" fontId="1" fillId="0" borderId="0" xfId="0" applyFont="1"/>
    <xf numFmtId="0" fontId="1" fillId="4" borderId="0" xfId="0" applyFont="1" applyFill="1"/>
    <xf numFmtId="0" fontId="2" fillId="2" borderId="3" xfId="0" applyFont="1" applyFill="1" applyBorder="1" applyAlignment="1" applyProtection="1">
      <alignment horizontal="center"/>
      <protection locked="0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7" fillId="0" borderId="0" xfId="0" applyFont="1"/>
    <xf numFmtId="0" fontId="0" fillId="6" borderId="0" xfId="0" applyFill="1"/>
    <xf numFmtId="0" fontId="0" fillId="6" borderId="0" xfId="0" applyFill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1" fillId="4" borderId="0" xfId="0" applyFont="1" applyFill="1" applyProtection="1">
      <protection locked="0"/>
    </xf>
    <xf numFmtId="0" fontId="3" fillId="4" borderId="0" xfId="0" applyFont="1" applyFill="1" applyProtection="1">
      <protection locked="0"/>
    </xf>
    <xf numFmtId="0" fontId="8" fillId="6" borderId="0" xfId="0" applyFont="1" applyFill="1" applyProtection="1">
      <protection locked="0"/>
    </xf>
    <xf numFmtId="0" fontId="4" fillId="5" borderId="12" xfId="0" applyFont="1" applyFill="1" applyBorder="1" applyAlignment="1" applyProtection="1">
      <alignment horizontal="center"/>
      <protection locked="0"/>
    </xf>
    <xf numFmtId="164" fontId="2" fillId="3" borderId="4" xfId="0" applyNumberFormat="1" applyFont="1" applyFill="1" applyBorder="1"/>
    <xf numFmtId="0" fontId="0" fillId="6" borderId="6" xfId="0" applyFill="1" applyBorder="1"/>
    <xf numFmtId="164" fontId="2" fillId="3" borderId="7" xfId="0" applyNumberFormat="1" applyFont="1" applyFill="1" applyBorder="1"/>
    <xf numFmtId="0" fontId="0" fillId="6" borderId="8" xfId="0" applyFill="1" applyBorder="1"/>
    <xf numFmtId="164" fontId="2" fillId="3" borderId="9" xfId="0" applyNumberFormat="1" applyFont="1" applyFill="1" applyBorder="1"/>
    <xf numFmtId="0" fontId="0" fillId="6" borderId="2" xfId="0" applyFill="1" applyBorder="1"/>
    <xf numFmtId="164" fontId="2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8" borderId="14" xfId="0" applyFill="1" applyBorder="1"/>
    <xf numFmtId="164" fontId="0" fillId="8" borderId="14" xfId="0" applyNumberFormat="1" applyFill="1" applyBorder="1"/>
    <xf numFmtId="0" fontId="2" fillId="3" borderId="4" xfId="0" applyFont="1" applyFill="1" applyBorder="1"/>
    <xf numFmtId="164" fontId="2" fillId="3" borderId="6" xfId="0" applyNumberFormat="1" applyFont="1" applyFill="1" applyBorder="1"/>
    <xf numFmtId="0" fontId="2" fillId="3" borderId="7" xfId="0" applyFont="1" applyFill="1" applyBorder="1"/>
    <xf numFmtId="164" fontId="2" fillId="3" borderId="8" xfId="0" applyNumberFormat="1" applyFont="1" applyFill="1" applyBorder="1"/>
    <xf numFmtId="0" fontId="2" fillId="3" borderId="9" xfId="0" applyFont="1" applyFill="1" applyBorder="1"/>
    <xf numFmtId="0" fontId="2" fillId="3" borderId="10" xfId="0" applyFont="1" applyFill="1" applyBorder="1" applyAlignment="1">
      <alignment horizontal="left"/>
    </xf>
    <xf numFmtId="164" fontId="2" fillId="3" borderId="2" xfId="0" applyNumberFormat="1" applyFont="1" applyFill="1" applyBorder="1"/>
    <xf numFmtId="0" fontId="6" fillId="6" borderId="0" xfId="0" applyFont="1" applyFill="1" applyProtection="1">
      <protection locked="0"/>
    </xf>
    <xf numFmtId="0" fontId="6" fillId="0" borderId="0" xfId="0" applyFont="1"/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7" fillId="6" borderId="0" xfId="0" applyFont="1" applyFill="1"/>
    <xf numFmtId="0" fontId="10" fillId="6" borderId="0" xfId="0" applyFont="1" applyFill="1" applyProtection="1">
      <protection locked="0"/>
    </xf>
    <xf numFmtId="0" fontId="11" fillId="6" borderId="0" xfId="0" applyFont="1" applyFill="1" applyProtection="1">
      <protection locked="0"/>
    </xf>
    <xf numFmtId="0" fontId="9" fillId="6" borderId="0" xfId="0" applyFont="1" applyFill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3" borderId="5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0" fillId="7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tabSelected="1" workbookViewId="0">
      <selection activeCell="B10" sqref="B10"/>
    </sheetView>
  </sheetViews>
  <sheetFormatPr defaultRowHeight="15" x14ac:dyDescent="0.25"/>
  <cols>
    <col min="2" max="2" width="15.42578125" customWidth="1"/>
    <col min="3" max="3" width="17.85546875" customWidth="1"/>
    <col min="4" max="4" width="12.28515625" customWidth="1"/>
    <col min="5" max="5" width="10.7109375" customWidth="1"/>
    <col min="10" max="10" width="12.85546875" customWidth="1"/>
    <col min="11" max="11" width="11.85546875" customWidth="1"/>
  </cols>
  <sheetData>
    <row r="1" spans="1:11" x14ac:dyDescent="0.25">
      <c r="A1" s="9"/>
      <c r="B1" s="42" t="s">
        <v>41</v>
      </c>
      <c r="C1" s="43"/>
      <c r="D1" s="43"/>
      <c r="E1" s="43"/>
      <c r="F1" s="43"/>
      <c r="G1" s="43"/>
      <c r="H1" s="43"/>
      <c r="I1" s="9"/>
      <c r="J1" s="9"/>
      <c r="K1" s="9"/>
    </row>
    <row r="2" spans="1:11" x14ac:dyDescent="0.25">
      <c r="A2" s="9"/>
      <c r="B2" s="43"/>
      <c r="C2" s="43"/>
      <c r="D2" s="43"/>
      <c r="E2" s="43"/>
      <c r="F2" s="43"/>
      <c r="G2" s="43"/>
      <c r="H2" s="43"/>
      <c r="I2" s="9"/>
      <c r="J2" s="9"/>
      <c r="K2" s="9"/>
    </row>
    <row r="3" spans="1:11" x14ac:dyDescent="0.25">
      <c r="A3" s="9"/>
      <c r="B3" s="43"/>
      <c r="C3" s="43"/>
      <c r="D3" s="43"/>
      <c r="E3" s="43"/>
      <c r="F3" s="43"/>
      <c r="G3" s="43"/>
      <c r="H3" s="43"/>
      <c r="I3" s="9"/>
      <c r="J3" s="9"/>
      <c r="K3" s="9"/>
    </row>
    <row r="4" spans="1:11" x14ac:dyDescent="0.25">
      <c r="A4" s="9"/>
      <c r="B4" s="43"/>
      <c r="C4" s="43"/>
      <c r="D4" s="43"/>
      <c r="E4" s="43"/>
      <c r="F4" s="43"/>
      <c r="G4" s="43"/>
      <c r="H4" s="43"/>
      <c r="I4" s="9"/>
      <c r="J4" s="9"/>
      <c r="K4" s="9"/>
    </row>
    <row r="5" spans="1:11" x14ac:dyDescent="0.25">
      <c r="A5" s="9"/>
      <c r="B5" s="10" t="s">
        <v>25</v>
      </c>
      <c r="C5" s="10"/>
      <c r="D5" s="10"/>
      <c r="E5" s="10"/>
      <c r="F5" s="10"/>
      <c r="G5" s="10"/>
      <c r="H5" s="10"/>
      <c r="I5" s="9"/>
      <c r="J5" s="9"/>
      <c r="K5" s="9"/>
    </row>
    <row r="6" spans="1:11" x14ac:dyDescent="0.25">
      <c r="A6" s="9"/>
      <c r="B6" s="34" t="s">
        <v>26</v>
      </c>
      <c r="C6" s="34"/>
      <c r="D6" s="34"/>
      <c r="E6" s="34"/>
      <c r="F6" s="34"/>
      <c r="G6" s="10"/>
      <c r="H6" s="10"/>
      <c r="I6" s="9"/>
      <c r="J6" s="9"/>
      <c r="K6" s="9"/>
    </row>
    <row r="7" spans="1:11" x14ac:dyDescent="0.25">
      <c r="A7" s="9"/>
      <c r="B7" s="10"/>
      <c r="C7" s="10"/>
      <c r="D7" s="10"/>
      <c r="E7" s="10"/>
      <c r="F7" s="10"/>
      <c r="G7" s="10"/>
      <c r="H7" s="10"/>
      <c r="I7" s="9"/>
      <c r="J7" s="9"/>
      <c r="K7" s="9"/>
    </row>
    <row r="8" spans="1:11" x14ac:dyDescent="0.25">
      <c r="A8" s="9"/>
      <c r="B8" s="11" t="s">
        <v>42</v>
      </c>
      <c r="C8" s="12"/>
      <c r="D8" s="12"/>
      <c r="E8" s="10"/>
      <c r="F8" s="10"/>
      <c r="G8" s="10"/>
      <c r="H8" s="10"/>
      <c r="I8" s="9"/>
      <c r="J8" s="9"/>
      <c r="K8" s="9"/>
    </row>
    <row r="9" spans="1:11" x14ac:dyDescent="0.25">
      <c r="A9" s="9"/>
      <c r="B9" s="4" t="s">
        <v>24</v>
      </c>
      <c r="C9" s="13" t="s">
        <v>23</v>
      </c>
      <c r="D9" s="13"/>
      <c r="E9" s="13"/>
      <c r="F9" s="13"/>
      <c r="G9" s="14" t="s">
        <v>22</v>
      </c>
      <c r="H9" s="14"/>
      <c r="I9" s="39"/>
      <c r="J9" s="39"/>
      <c r="K9" s="39"/>
    </row>
    <row r="10" spans="1:11" x14ac:dyDescent="0.25">
      <c r="A10" s="9"/>
      <c r="B10" s="1"/>
      <c r="C10" s="27" t="s">
        <v>0</v>
      </c>
      <c r="D10" s="44" t="s">
        <v>1</v>
      </c>
      <c r="E10" s="44"/>
      <c r="F10" s="28"/>
      <c r="G10" s="17">
        <v>2.5000000000000001E-2</v>
      </c>
      <c r="H10" s="18" t="str">
        <f>IF(B10&gt;0, B10*G10, "")</f>
        <v/>
      </c>
      <c r="I10" s="39"/>
      <c r="J10" s="39"/>
      <c r="K10" s="39"/>
    </row>
    <row r="11" spans="1:11" x14ac:dyDescent="0.25">
      <c r="A11" s="9"/>
      <c r="B11" s="1"/>
      <c r="C11" s="29" t="s">
        <v>2</v>
      </c>
      <c r="D11" s="45" t="s">
        <v>3</v>
      </c>
      <c r="E11" s="45"/>
      <c r="F11" s="30"/>
      <c r="G11" s="19">
        <v>2.5000000000000001E-2</v>
      </c>
      <c r="H11" s="20" t="str">
        <f t="shared" ref="H11:H13" si="0">IF(B11&gt;0, B11*G11, "")</f>
        <v/>
      </c>
      <c r="I11" s="39"/>
      <c r="J11" s="41"/>
      <c r="K11" s="41"/>
    </row>
    <row r="12" spans="1:11" x14ac:dyDescent="0.25">
      <c r="A12" s="9"/>
      <c r="B12" s="1"/>
      <c r="C12" s="29" t="s">
        <v>4</v>
      </c>
      <c r="D12" s="37" t="s">
        <v>5</v>
      </c>
      <c r="E12" s="37"/>
      <c r="F12" s="30"/>
      <c r="G12" s="19">
        <v>2.5000000000000001E-2</v>
      </c>
      <c r="H12" s="20" t="str">
        <f t="shared" si="0"/>
        <v/>
      </c>
      <c r="I12" s="39"/>
      <c r="J12" s="41"/>
      <c r="K12" s="41"/>
    </row>
    <row r="13" spans="1:11" x14ac:dyDescent="0.25">
      <c r="A13" s="9"/>
      <c r="B13" s="1"/>
      <c r="C13" s="29" t="s">
        <v>49</v>
      </c>
      <c r="D13" s="37" t="s">
        <v>52</v>
      </c>
      <c r="E13" s="37"/>
      <c r="F13" s="30"/>
      <c r="G13" s="19">
        <v>0.215</v>
      </c>
      <c r="H13" s="20" t="str">
        <f t="shared" si="0"/>
        <v/>
      </c>
      <c r="I13" s="39"/>
      <c r="J13" s="41"/>
      <c r="K13" s="41"/>
    </row>
    <row r="14" spans="1:11" x14ac:dyDescent="0.25">
      <c r="A14" s="9"/>
      <c r="B14" s="1"/>
      <c r="C14" s="29" t="s">
        <v>6</v>
      </c>
      <c r="D14" s="45" t="s">
        <v>7</v>
      </c>
      <c r="E14" s="45"/>
      <c r="F14" s="30"/>
      <c r="G14" s="19">
        <v>1.4999999999999999E-2</v>
      </c>
      <c r="H14" s="20" t="str">
        <f t="shared" ref="H14:H34" si="1">IF(B14&gt;0, B14*G14, "")</f>
        <v/>
      </c>
      <c r="I14" s="39"/>
      <c r="J14" s="41"/>
      <c r="K14" s="41"/>
    </row>
    <row r="15" spans="1:11" x14ac:dyDescent="0.25">
      <c r="A15" s="9"/>
      <c r="B15" s="1"/>
      <c r="C15" s="29" t="s">
        <v>8</v>
      </c>
      <c r="D15" s="37" t="s">
        <v>9</v>
      </c>
      <c r="E15" s="37"/>
      <c r="F15" s="30"/>
      <c r="G15" s="19">
        <v>0.2</v>
      </c>
      <c r="H15" s="20" t="str">
        <f t="shared" si="1"/>
        <v/>
      </c>
      <c r="I15" s="39"/>
      <c r="J15" s="41"/>
      <c r="K15" s="41"/>
    </row>
    <row r="16" spans="1:11" x14ac:dyDescent="0.25">
      <c r="A16" s="9"/>
      <c r="B16" s="1"/>
      <c r="C16" s="29" t="s">
        <v>45</v>
      </c>
      <c r="D16" s="37" t="s">
        <v>9</v>
      </c>
      <c r="E16" s="37"/>
      <c r="F16" s="30"/>
      <c r="G16" s="19">
        <v>0.2</v>
      </c>
      <c r="H16" s="20" t="str">
        <f t="shared" si="1"/>
        <v/>
      </c>
      <c r="I16" s="39"/>
      <c r="J16" s="15" t="s">
        <v>32</v>
      </c>
      <c r="K16" s="15">
        <v>2.0099999999999998</v>
      </c>
    </row>
    <row r="17" spans="1:11" x14ac:dyDescent="0.25">
      <c r="A17" s="9"/>
      <c r="B17" s="1"/>
      <c r="C17" s="29" t="s">
        <v>10</v>
      </c>
      <c r="D17" s="37" t="s">
        <v>11</v>
      </c>
      <c r="E17" s="37"/>
      <c r="F17" s="30"/>
      <c r="G17" s="19">
        <v>3.5000000000000003E-2</v>
      </c>
      <c r="H17" s="20" t="str">
        <f t="shared" si="1"/>
        <v/>
      </c>
      <c r="I17" s="39"/>
      <c r="J17" s="15" t="s">
        <v>70</v>
      </c>
      <c r="K17" s="15">
        <v>2.0499999999999998</v>
      </c>
    </row>
    <row r="18" spans="1:11" x14ac:dyDescent="0.25">
      <c r="A18" s="9"/>
      <c r="B18" s="1"/>
      <c r="C18" s="29" t="s">
        <v>53</v>
      </c>
      <c r="D18" s="37" t="s">
        <v>52</v>
      </c>
      <c r="E18" s="37"/>
      <c r="F18" s="30"/>
      <c r="G18" s="19">
        <v>0.13500000000000001</v>
      </c>
      <c r="H18" s="20" t="str">
        <f t="shared" si="1"/>
        <v/>
      </c>
      <c r="I18" s="39"/>
      <c r="J18" s="15" t="s">
        <v>31</v>
      </c>
      <c r="K18" s="15">
        <v>3.19</v>
      </c>
    </row>
    <row r="19" spans="1:11" x14ac:dyDescent="0.25">
      <c r="A19" s="9"/>
      <c r="B19" s="1"/>
      <c r="C19" s="29" t="s">
        <v>12</v>
      </c>
      <c r="D19" s="37" t="s">
        <v>13</v>
      </c>
      <c r="E19" s="37"/>
      <c r="F19" s="30"/>
      <c r="G19" s="19">
        <v>2.5000000000000001E-2</v>
      </c>
      <c r="H19" s="20" t="str">
        <f t="shared" si="1"/>
        <v/>
      </c>
      <c r="I19" s="39"/>
      <c r="J19" s="15" t="s">
        <v>33</v>
      </c>
      <c r="K19" s="15">
        <v>3.26</v>
      </c>
    </row>
    <row r="20" spans="1:11" x14ac:dyDescent="0.25">
      <c r="A20" s="9"/>
      <c r="B20" s="1"/>
      <c r="C20" s="29" t="s">
        <v>51</v>
      </c>
      <c r="D20" s="37" t="s">
        <v>50</v>
      </c>
      <c r="E20" s="37"/>
      <c r="F20" s="30"/>
      <c r="G20" s="19">
        <v>0.215</v>
      </c>
      <c r="H20" s="20" t="str">
        <f t="shared" si="1"/>
        <v/>
      </c>
      <c r="I20" s="39"/>
      <c r="J20" s="15" t="s">
        <v>34</v>
      </c>
      <c r="K20" s="15">
        <v>5.08</v>
      </c>
    </row>
    <row r="21" spans="1:11" x14ac:dyDescent="0.25">
      <c r="A21" s="9"/>
      <c r="B21" s="1"/>
      <c r="C21" s="29" t="s">
        <v>14</v>
      </c>
      <c r="D21" s="37" t="s">
        <v>15</v>
      </c>
      <c r="E21" s="37"/>
      <c r="F21" s="30"/>
      <c r="G21" s="19">
        <v>2.5000000000000001E-2</v>
      </c>
      <c r="H21" s="20" t="str">
        <f t="shared" si="1"/>
        <v/>
      </c>
      <c r="I21" s="39"/>
      <c r="J21" s="15" t="s">
        <v>35</v>
      </c>
      <c r="K21" s="15">
        <v>5.29</v>
      </c>
    </row>
    <row r="22" spans="1:11" x14ac:dyDescent="0.25">
      <c r="A22" s="9"/>
      <c r="B22" s="1"/>
      <c r="C22" s="29" t="s">
        <v>16</v>
      </c>
      <c r="D22" s="37" t="s">
        <v>17</v>
      </c>
      <c r="E22" s="37"/>
      <c r="F22" s="30"/>
      <c r="G22" s="19">
        <v>0.03</v>
      </c>
      <c r="H22" s="20" t="str">
        <f t="shared" si="1"/>
        <v/>
      </c>
      <c r="I22" s="39"/>
      <c r="J22" s="15" t="s">
        <v>36</v>
      </c>
      <c r="K22" s="15">
        <v>8.08</v>
      </c>
    </row>
    <row r="23" spans="1:11" x14ac:dyDescent="0.25">
      <c r="A23" s="9"/>
      <c r="B23" s="1"/>
      <c r="C23" s="29" t="s">
        <v>18</v>
      </c>
      <c r="D23" s="37" t="s">
        <v>19</v>
      </c>
      <c r="E23" s="37"/>
      <c r="F23" s="30"/>
      <c r="G23" s="19">
        <v>0.01</v>
      </c>
      <c r="H23" s="20" t="str">
        <f t="shared" si="1"/>
        <v/>
      </c>
      <c r="I23" s="39"/>
      <c r="J23" s="15" t="s">
        <v>37</v>
      </c>
      <c r="K23" s="15">
        <v>8.4499999999999993</v>
      </c>
    </row>
    <row r="24" spans="1:11" x14ac:dyDescent="0.25">
      <c r="A24" s="9"/>
      <c r="B24" s="1"/>
      <c r="C24" s="36" t="s">
        <v>20</v>
      </c>
      <c r="D24" s="37" t="s">
        <v>21</v>
      </c>
      <c r="E24" s="37"/>
      <c r="F24" s="30"/>
      <c r="G24" s="19">
        <v>0.04</v>
      </c>
      <c r="H24" s="20" t="str">
        <f t="shared" si="1"/>
        <v/>
      </c>
      <c r="I24" s="39"/>
      <c r="J24" s="15"/>
      <c r="K24" s="15"/>
    </row>
    <row r="25" spans="1:11" x14ac:dyDescent="0.25">
      <c r="A25" s="9"/>
      <c r="B25" s="1"/>
      <c r="C25" s="29" t="s">
        <v>46</v>
      </c>
      <c r="D25" s="37" t="s">
        <v>47</v>
      </c>
      <c r="E25" s="37"/>
      <c r="F25" s="30"/>
      <c r="G25" s="19">
        <v>0.02</v>
      </c>
      <c r="H25" s="20" t="str">
        <f t="shared" si="1"/>
        <v/>
      </c>
      <c r="I25" s="39"/>
      <c r="J25" s="15"/>
      <c r="K25" s="15"/>
    </row>
    <row r="26" spans="1:11" x14ac:dyDescent="0.25">
      <c r="A26" s="9"/>
      <c r="B26" s="1"/>
      <c r="C26" s="29" t="s">
        <v>48</v>
      </c>
      <c r="D26" s="37" t="s">
        <v>52</v>
      </c>
      <c r="E26" s="37"/>
      <c r="F26" s="30"/>
      <c r="G26" s="19">
        <v>0.27</v>
      </c>
      <c r="H26" s="20" t="str">
        <f t="shared" si="1"/>
        <v/>
      </c>
      <c r="I26" s="39"/>
      <c r="J26" s="15"/>
      <c r="K26" s="15"/>
    </row>
    <row r="27" spans="1:11" x14ac:dyDescent="0.25">
      <c r="A27" s="9"/>
      <c r="B27" s="1"/>
      <c r="C27" s="29" t="s">
        <v>54</v>
      </c>
      <c r="D27" s="37" t="s">
        <v>55</v>
      </c>
      <c r="E27" s="37"/>
      <c r="F27" s="30"/>
      <c r="G27" s="19">
        <v>0.05</v>
      </c>
      <c r="H27" s="20" t="str">
        <f t="shared" si="1"/>
        <v/>
      </c>
      <c r="I27" s="39"/>
      <c r="J27" s="15"/>
      <c r="K27" s="15"/>
    </row>
    <row r="28" spans="1:11" x14ac:dyDescent="0.25">
      <c r="A28" s="9"/>
      <c r="B28" s="1"/>
      <c r="C28" s="29" t="s">
        <v>56</v>
      </c>
      <c r="D28" s="37" t="s">
        <v>57</v>
      </c>
      <c r="E28" s="37"/>
      <c r="F28" s="30"/>
      <c r="G28" s="19">
        <v>9.5000000000000001E-2</v>
      </c>
      <c r="H28" s="20" t="str">
        <f t="shared" si="1"/>
        <v/>
      </c>
      <c r="I28" s="39"/>
      <c r="J28" s="15"/>
      <c r="K28" s="15"/>
    </row>
    <row r="29" spans="1:11" x14ac:dyDescent="0.25">
      <c r="A29" s="9"/>
      <c r="B29" s="1"/>
      <c r="C29" s="29" t="s">
        <v>58</v>
      </c>
      <c r="D29" s="37" t="s">
        <v>59</v>
      </c>
      <c r="E29" s="37"/>
      <c r="F29" s="30"/>
      <c r="G29" s="19">
        <v>6.9000000000000006E-2</v>
      </c>
      <c r="H29" s="20" t="str">
        <f t="shared" si="1"/>
        <v/>
      </c>
      <c r="I29" s="39"/>
      <c r="J29" s="40"/>
      <c r="K29" s="40"/>
    </row>
    <row r="30" spans="1:11" x14ac:dyDescent="0.25">
      <c r="A30" s="9"/>
      <c r="B30" s="1"/>
      <c r="C30" s="29" t="s">
        <v>64</v>
      </c>
      <c r="D30" s="37" t="s">
        <v>61</v>
      </c>
      <c r="E30" s="37"/>
      <c r="F30" s="30"/>
      <c r="G30" s="19">
        <v>1.2999999999999999E-2</v>
      </c>
      <c r="H30" s="20" t="str">
        <f t="shared" si="1"/>
        <v/>
      </c>
      <c r="I30" s="39"/>
      <c r="J30" s="40"/>
      <c r="K30" s="40"/>
    </row>
    <row r="31" spans="1:11" x14ac:dyDescent="0.25">
      <c r="A31" s="9"/>
      <c r="B31" s="1"/>
      <c r="C31" s="29" t="s">
        <v>60</v>
      </c>
      <c r="D31" s="37" t="s">
        <v>61</v>
      </c>
      <c r="E31" s="37"/>
      <c r="F31" s="30"/>
      <c r="G31" s="19">
        <v>2.7E-2</v>
      </c>
      <c r="H31" s="20" t="str">
        <f t="shared" si="1"/>
        <v/>
      </c>
      <c r="I31" s="39"/>
      <c r="J31" s="40"/>
      <c r="K31" s="40"/>
    </row>
    <row r="32" spans="1:11" x14ac:dyDescent="0.25">
      <c r="A32" s="9"/>
      <c r="B32" s="1"/>
      <c r="C32" s="29" t="s">
        <v>62</v>
      </c>
      <c r="D32" s="37" t="s">
        <v>63</v>
      </c>
      <c r="E32" s="37"/>
      <c r="F32" s="30"/>
      <c r="G32" s="19">
        <v>0.107</v>
      </c>
      <c r="H32" s="20" t="str">
        <f t="shared" si="1"/>
        <v/>
      </c>
      <c r="I32" s="39"/>
      <c r="J32" s="40"/>
      <c r="K32" s="40"/>
    </row>
    <row r="33" spans="1:11" x14ac:dyDescent="0.25">
      <c r="A33" s="9"/>
      <c r="B33" s="1"/>
      <c r="C33" s="29" t="s">
        <v>65</v>
      </c>
      <c r="D33" s="37" t="s">
        <v>66</v>
      </c>
      <c r="E33" s="37"/>
      <c r="F33" s="30"/>
      <c r="G33" s="19">
        <v>1.4999999999999999E-2</v>
      </c>
      <c r="H33" s="20" t="str">
        <f t="shared" si="1"/>
        <v/>
      </c>
      <c r="I33" s="10"/>
      <c r="J33" s="15"/>
      <c r="K33" s="15"/>
    </row>
    <row r="34" spans="1:11" x14ac:dyDescent="0.25">
      <c r="A34" s="9"/>
      <c r="B34" s="1"/>
      <c r="C34" s="31" t="s">
        <v>68</v>
      </c>
      <c r="D34" s="32" t="s">
        <v>67</v>
      </c>
      <c r="E34" s="32"/>
      <c r="F34" s="33"/>
      <c r="G34" s="21">
        <v>1.4999999999999999E-2</v>
      </c>
      <c r="H34" s="22" t="str">
        <f t="shared" si="1"/>
        <v/>
      </c>
      <c r="I34" s="10"/>
      <c r="J34" s="15"/>
      <c r="K34" s="15"/>
    </row>
    <row r="35" spans="1:11" x14ac:dyDescent="0.25">
      <c r="A35" s="9"/>
      <c r="B35" s="9"/>
      <c r="C35" s="9"/>
      <c r="D35" s="9"/>
      <c r="E35" s="9"/>
      <c r="F35" s="9"/>
      <c r="G35" s="9"/>
      <c r="H35" s="9"/>
      <c r="I35" s="10"/>
      <c r="J35" s="10"/>
      <c r="K35" s="10"/>
    </row>
    <row r="36" spans="1:11" x14ac:dyDescent="0.25">
      <c r="A36" s="9"/>
      <c r="B36" s="35" t="s">
        <v>44</v>
      </c>
      <c r="D36" s="9"/>
      <c r="E36" s="9"/>
      <c r="F36" s="9"/>
      <c r="G36" s="9"/>
      <c r="H36" s="9"/>
      <c r="I36" s="9"/>
      <c r="J36" s="9"/>
      <c r="K36" s="9"/>
    </row>
    <row r="37" spans="1:11" x14ac:dyDescent="0.25">
      <c r="A37" s="9"/>
      <c r="B37" s="6" t="s">
        <v>27</v>
      </c>
      <c r="C37" s="16" t="s">
        <v>28</v>
      </c>
      <c r="D37" s="7" t="s">
        <v>29</v>
      </c>
      <c r="E37" s="7" t="s">
        <v>30</v>
      </c>
      <c r="F37" s="9"/>
      <c r="G37" s="9"/>
      <c r="H37" s="9"/>
      <c r="I37" s="9"/>
      <c r="J37" s="9"/>
      <c r="K37" s="9"/>
    </row>
    <row r="38" spans="1:11" x14ac:dyDescent="0.25">
      <c r="A38" s="9"/>
      <c r="B38" s="5" t="s">
        <v>32</v>
      </c>
      <c r="C38" s="24">
        <f>VLOOKUP(B38, $J$16:$L$24, 2)</f>
        <v>2.0099999999999998</v>
      </c>
      <c r="D38" s="5"/>
      <c r="E38" s="23">
        <f>((D38*2)/1000)*C38</f>
        <v>0</v>
      </c>
      <c r="F38" s="9"/>
      <c r="G38" s="9"/>
      <c r="H38" s="9"/>
      <c r="I38" s="9"/>
      <c r="J38" s="9"/>
      <c r="K38" s="9"/>
    </row>
    <row r="39" spans="1:1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x14ac:dyDescent="0.25">
      <c r="A40" s="9"/>
      <c r="B40" s="9"/>
      <c r="C40" s="9"/>
      <c r="D40" s="9"/>
      <c r="E40" s="9"/>
      <c r="F40" s="2" t="s">
        <v>40</v>
      </c>
      <c r="H40" s="9"/>
      <c r="I40" s="9"/>
      <c r="J40" s="9"/>
      <c r="K40" s="9"/>
    </row>
    <row r="41" spans="1:11" x14ac:dyDescent="0.25">
      <c r="A41" s="9"/>
      <c r="B41" s="3" t="s">
        <v>38</v>
      </c>
      <c r="C41" s="3"/>
      <c r="D41" s="3" t="s">
        <v>39</v>
      </c>
      <c r="F41" s="8" t="s">
        <v>43</v>
      </c>
      <c r="H41" s="9"/>
      <c r="I41" s="9"/>
      <c r="J41" s="9"/>
      <c r="K41" s="9"/>
    </row>
    <row r="42" spans="1:11" x14ac:dyDescent="0.25">
      <c r="A42" s="9"/>
      <c r="B42" s="25">
        <f>SUM(H10:H34)</f>
        <v>0</v>
      </c>
      <c r="C42" s="9"/>
      <c r="D42" s="26">
        <f>E38</f>
        <v>0</v>
      </c>
      <c r="E42" s="9"/>
      <c r="F42" s="46">
        <f xml:space="preserve"> B42*D42</f>
        <v>0</v>
      </c>
      <c r="G42" s="47"/>
      <c r="I42" s="9"/>
      <c r="J42" s="9"/>
      <c r="K42" s="9"/>
    </row>
    <row r="43" spans="1:11" x14ac:dyDescent="0.25">
      <c r="A43" s="9"/>
      <c r="B43" s="38" t="s">
        <v>69</v>
      </c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25">
      <c r="A46" s="9"/>
      <c r="I46" s="9"/>
      <c r="J46" s="9"/>
      <c r="K46" s="9"/>
    </row>
  </sheetData>
  <sheetProtection sheet="1" objects="1" scenarios="1"/>
  <mergeCells count="5">
    <mergeCell ref="B1:H4"/>
    <mergeCell ref="D10:E10"/>
    <mergeCell ref="D11:E11"/>
    <mergeCell ref="D14:E14"/>
    <mergeCell ref="F42:G42"/>
  </mergeCells>
  <conditionalFormatting sqref="F42">
    <cfRule type="cellIs" dxfId="2" priority="3" operator="greaterThan">
      <formula>6</formula>
    </cfRule>
    <cfRule type="cellIs" dxfId="1" priority="4" operator="greaterThan">
      <formula>6</formula>
    </cfRule>
  </conditionalFormatting>
  <conditionalFormatting sqref="D38">
    <cfRule type="cellIs" dxfId="0" priority="2" operator="greaterThan">
      <formula>6500</formula>
    </cfRule>
  </conditionalFormatting>
  <conditionalFormatting sqref="B42">
    <cfRule type="colorScale" priority="1">
      <colorScale>
        <cfvo type="min"/>
        <cfvo type="num" val="1"/>
        <color theme="0"/>
        <color rgb="FFFF0000"/>
      </colorScale>
    </cfRule>
  </conditionalFormatting>
  <dataValidations count="1">
    <dataValidation type="list" allowBlank="1" showInputMessage="1" showErrorMessage="1" sqref="B38" xr:uid="{00000000-0002-0000-0000-000000000000}">
      <formula1>$J$16:$J$23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steveh</dc:creator>
  <cp:lastModifiedBy>Steve Huff</cp:lastModifiedBy>
  <dcterms:created xsi:type="dcterms:W3CDTF">2018-06-29T11:53:18Z</dcterms:created>
  <dcterms:modified xsi:type="dcterms:W3CDTF">2022-09-30T18:08:43Z</dcterms:modified>
</cp:coreProperties>
</file>